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7935" activeTab="1"/>
  </bookViews>
  <sheets>
    <sheet name="Soal" sheetId="7" r:id="rId1"/>
    <sheet name="Laporan" sheetId="5" r:id="rId2"/>
    <sheet name="SORT" sheetId="8" r:id="rId3"/>
    <sheet name="Grafik" sheetId="3" r:id="rId4"/>
    <sheet name="List" sheetId="6" state="hidden" r:id="rId5"/>
  </sheets>
  <definedNames>
    <definedName name="_xlnm._FilterDatabase" localSheetId="4" hidden="1">List!$A$1:$A$14</definedName>
  </definedNames>
  <calcPr calcId="124519"/>
</workbook>
</file>

<file path=xl/calcChain.xml><?xml version="1.0" encoding="utf-8"?>
<calcChain xmlns="http://schemas.openxmlformats.org/spreadsheetml/2006/main">
  <c r="A65" i="8"/>
  <c r="A32"/>
  <c r="D30"/>
  <c r="D29"/>
  <c r="D29" i="5"/>
  <c r="E30" i="8" l="1"/>
  <c r="E28"/>
  <c r="E29"/>
  <c r="D28"/>
  <c r="E28" i="5"/>
  <c r="D28"/>
  <c r="E29"/>
  <c r="D30"/>
  <c r="E30"/>
  <c r="A65"/>
  <c r="A32" i="7"/>
  <c r="A30" i="3"/>
  <c r="A32" i="5"/>
  <c r="A65" i="7"/>
  <c r="D30"/>
  <c r="I23" i="8" l="1"/>
  <c r="E31"/>
  <c r="E31" i="5"/>
  <c r="D29" i="7"/>
  <c r="D28"/>
  <c r="E30" l="1"/>
  <c r="E29"/>
  <c r="E28"/>
  <c r="I23" i="5" l="1"/>
</calcChain>
</file>

<file path=xl/sharedStrings.xml><?xml version="1.0" encoding="utf-8"?>
<sst xmlns="http://schemas.openxmlformats.org/spreadsheetml/2006/main" count="280" uniqueCount="72">
  <si>
    <t>Melayani Jasa Angkutan Antara Kota Antar Propinsi ( AKAP ) Se Sulawesi</t>
  </si>
  <si>
    <t>NO</t>
  </si>
  <si>
    <t>JUMLAH PEMBAYARAN</t>
  </si>
  <si>
    <t>Kode Tiket</t>
  </si>
  <si>
    <t>LAPORAN KEBERANGKATAN BIS ANTAR KOTA ANTAR PROPINSI DI SULAWESI</t>
  </si>
  <si>
    <t>Kota Tujuan</t>
  </si>
  <si>
    <t>Jam Berangkat</t>
  </si>
  <si>
    <t>Nama Bis</t>
  </si>
  <si>
    <t>Jenis Bis</t>
  </si>
  <si>
    <t>Jumlah Penumpang</t>
  </si>
  <si>
    <t>Harga Tiket</t>
  </si>
  <si>
    <t>SH-Ex/10/03</t>
  </si>
  <si>
    <t>SH-Ex/10/01</t>
  </si>
  <si>
    <t>TS-Ex/10/04</t>
  </si>
  <si>
    <t>LS-Ex/10/04</t>
  </si>
  <si>
    <t>TS-Ex/10/05</t>
  </si>
  <si>
    <t>LS-Ek/10/07</t>
  </si>
  <si>
    <t>TS-Ek/10/07</t>
  </si>
  <si>
    <t>SH-Ek/10/06</t>
  </si>
  <si>
    <t>LS-Ex/10/03</t>
  </si>
  <si>
    <t>TS-Ex/10/02</t>
  </si>
  <si>
    <t>Rekapitulasi Penjualan Tiket</t>
  </si>
  <si>
    <t>NAMA BIS</t>
  </si>
  <si>
    <t>JUMLAH BIS</t>
  </si>
  <si>
    <t>TOTAL PENDAPATAN</t>
  </si>
  <si>
    <t>Lintas Sulawesi</t>
  </si>
  <si>
    <t>Sinar Harapan</t>
  </si>
  <si>
    <t>Trans Sulawesi</t>
  </si>
  <si>
    <t>Tabel KOTA TUJUAN, NAMA BIS, JAM BERANGKAT DAN HARGA TIKET</t>
  </si>
  <si>
    <t>KODE</t>
  </si>
  <si>
    <t>KOTA TUJUAN</t>
  </si>
  <si>
    <t>JAM BERANGKAT</t>
  </si>
  <si>
    <t>KELAS DAN HARGA TIKET</t>
  </si>
  <si>
    <t>EKSEKUTIF</t>
  </si>
  <si>
    <t>EKONOMI</t>
  </si>
  <si>
    <t>01</t>
  </si>
  <si>
    <t>02</t>
  </si>
  <si>
    <t>03</t>
  </si>
  <si>
    <t>04</t>
  </si>
  <si>
    <t>05</t>
  </si>
  <si>
    <t>06</t>
  </si>
  <si>
    <t>07</t>
  </si>
  <si>
    <t>Manado</t>
  </si>
  <si>
    <t>Luwuk</t>
  </si>
  <si>
    <t>Makassar</t>
  </si>
  <si>
    <t>Morowali</t>
  </si>
  <si>
    <t>Kendari</t>
  </si>
  <si>
    <t>Tolitoli</t>
  </si>
  <si>
    <t>Poso</t>
  </si>
  <si>
    <t>Tabel Jenis BIS</t>
  </si>
  <si>
    <t>JENIS BIS</t>
  </si>
  <si>
    <t>Ex</t>
  </si>
  <si>
    <t>Ek</t>
  </si>
  <si>
    <t>Executive</t>
  </si>
  <si>
    <t>Ekonomi</t>
  </si>
  <si>
    <t>8:30</t>
  </si>
  <si>
    <t>20:05</t>
  </si>
  <si>
    <t>8:00</t>
  </si>
  <si>
    <t>20:10</t>
  </si>
  <si>
    <t>8:15</t>
  </si>
  <si>
    <t>19:00</t>
  </si>
  <si>
    <t>9:15</t>
  </si>
  <si>
    <t>Jl. Sam Ratulangi No. 121a Palu</t>
  </si>
  <si>
    <t>Total Pendapatan</t>
  </si>
  <si>
    <t>Per. Tanggal 4 Oktober 2014</t>
  </si>
  <si>
    <t>LS-Ex/10/02</t>
  </si>
  <si>
    <t>SH-Ex/10/05</t>
  </si>
  <si>
    <t>SH-Ex/10/02</t>
  </si>
  <si>
    <t>TS-Ek/10/06</t>
  </si>
  <si>
    <t>SINAR HARAPAN</t>
  </si>
  <si>
    <t>TRANS SULAWESI</t>
  </si>
  <si>
    <t>LINTAS SULAWESI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</si>
</sst>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_([$Rp-421]* #,##0_);_([$Rp-421]* \(#,##0\);_([$Rp-421]* &quot;-&quot;??_);_(@_)"/>
    <numFmt numFmtId="165" formatCode="_([$Rp-421]* #,##0_);_([$Rp-421]* \(#,##0\);_([$Rp-421]* &quot;-&quot;_);_(@_)"/>
  </numFmts>
  <fonts count="11">
    <font>
      <sz val="11"/>
      <color theme="1"/>
      <name val="Calibri"/>
      <family val="2"/>
      <charset val="1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20"/>
      <color rgb="FFFFFF00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FF00"/>
      <name val="Arial"/>
      <family val="2"/>
    </font>
    <font>
      <i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darkGray">
        <fgColor theme="0" tint="-0.34998626667073579"/>
        <bgColor rgb="FFFFFF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/>
    <xf numFmtId="165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0" borderId="1" xfId="0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20" fontId="8" fillId="0" borderId="1" xfId="0" quotePrefix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quotePrefix="1" applyFont="1"/>
    <xf numFmtId="0" fontId="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0" xfId="0" applyFont="1" applyBorder="1"/>
    <xf numFmtId="165" fontId="8" fillId="0" borderId="3" xfId="0" applyNumberFormat="1" applyFont="1" applyBorder="1" applyAlignment="1">
      <alignment vertical="center"/>
    </xf>
    <xf numFmtId="165" fontId="8" fillId="0" borderId="4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1" fontId="1" fillId="0" borderId="0" xfId="0" applyNumberFormat="1" applyFont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D72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4"/>
  <c:chart>
    <c:title>
      <c:tx>
        <c:rich>
          <a:bodyPr/>
          <a:lstStyle/>
          <a:p>
            <a:pPr>
              <a:defRPr lang="id-ID"/>
            </a:pPr>
            <a:r>
              <a:rPr lang="en-US"/>
              <a:t>Rekapitulasi Pendapatan Penjualan Tiket Bis</a:t>
            </a:r>
          </a:p>
          <a:p>
            <a:pPr>
              <a:defRPr lang="id-ID"/>
            </a:pPr>
            <a:r>
              <a:rPr lang="en-US"/>
              <a:t>PO. TRANS SULAWESI</a:t>
            </a:r>
          </a:p>
        </c:rich>
      </c:tx>
      <c:layout>
        <c:manualLayout>
          <c:xMode val="edge"/>
          <c:yMode val="edge"/>
          <c:x val="0.1964137931034485"/>
          <c:y val="4.3010745021680064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Laporan!$E$27</c:f>
              <c:strCache>
                <c:ptCount val="1"/>
                <c:pt idx="0">
                  <c:v>TOTAL PENDAPATAN</c:v>
                </c:pt>
              </c:strCache>
            </c:strRef>
          </c:tx>
          <c:explosion val="6"/>
          <c:dPt>
            <c:idx val="0"/>
            <c:explosion val="0"/>
          </c:dPt>
          <c:dPt>
            <c:idx val="1"/>
            <c:explosion val="7"/>
          </c:dPt>
          <c:dPt>
            <c:idx val="2"/>
            <c:explosion val="3"/>
          </c:dPt>
          <c:dLbls>
            <c:txPr>
              <a:bodyPr/>
              <a:lstStyle/>
              <a:p>
                <a:pPr>
                  <a:defRPr lang="id-ID" sz="1400">
                    <a:solidFill>
                      <a:srgbClr val="FFFF00"/>
                    </a:solidFill>
                    <a:latin typeface="Aharoni" pitchFamily="2" charset="-79"/>
                    <a:cs typeface="Aharoni" pitchFamily="2" charset="-79"/>
                  </a:defRPr>
                </a:pPr>
                <a:endParaRPr lang="en-US"/>
              </a:p>
            </c:txPr>
            <c:dLblPos val="ctr"/>
            <c:showCatName val="1"/>
            <c:showPercent val="1"/>
          </c:dLbls>
          <c:cat>
            <c:strRef>
              <c:f>Laporan!$C$28:$C$30</c:f>
              <c:strCache>
                <c:ptCount val="3"/>
                <c:pt idx="0">
                  <c:v>Lintas Sulawesi</c:v>
                </c:pt>
                <c:pt idx="1">
                  <c:v>Sinar Harapan</c:v>
                </c:pt>
                <c:pt idx="2">
                  <c:v>Trans Sulawesi</c:v>
                </c:pt>
              </c:strCache>
            </c:strRef>
          </c:cat>
          <c:val>
            <c:numRef>
              <c:f>Laporan!$E$28:$E$30</c:f>
              <c:numCache>
                <c:formatCode>_([$Rp-421]* #,##0_);_([$Rp-421]* \(#,##0\);_([$Rp-421]* "-"_);_(@_)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  <c:dispBlanksAs val="zero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2" name="Straight Arrow Connector 1"/>
        <xdr:cNvCxnSpPr/>
      </xdr:nvCxnSpPr>
      <xdr:spPr>
        <a:xfrm flipV="1">
          <a:off x="0" y="825500"/>
          <a:ext cx="9658350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3079</xdr:colOff>
      <xdr:row>0</xdr:row>
      <xdr:rowOff>1</xdr:rowOff>
    </xdr:from>
    <xdr:ext cx="3538489" cy="346364"/>
    <xdr:sp macro="" textlink="">
      <xdr:nvSpPr>
        <xdr:cNvPr id="4" name="Rectangle 3"/>
        <xdr:cNvSpPr/>
      </xdr:nvSpPr>
      <xdr:spPr>
        <a:xfrm>
          <a:off x="1682943" y="1"/>
          <a:ext cx="3538489" cy="34636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haroni" pitchFamily="2" charset="-79"/>
              <a:cs typeface="Aharoni" pitchFamily="2" charset="-79"/>
            </a:rPr>
            <a:t>PO. TRANS SULAWESI</a:t>
          </a:r>
          <a:endParaRPr lang="en-US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haroni" pitchFamily="2" charset="-79"/>
            <a:cs typeface="Aharoni" pitchFamily="2" charset="-79"/>
          </a:endParaRPr>
        </a:p>
      </xdr:txBody>
    </xdr:sp>
    <xdr:clientData/>
  </xdr:oneCellAnchor>
  <xdr:twoCellAnchor editAs="oneCell">
    <xdr:from>
      <xdr:col>0</xdr:col>
      <xdr:colOff>112569</xdr:colOff>
      <xdr:row>0</xdr:row>
      <xdr:rowOff>0</xdr:rowOff>
    </xdr:from>
    <xdr:to>
      <xdr:col>1</xdr:col>
      <xdr:colOff>883227</xdr:colOff>
      <xdr:row>2</xdr:row>
      <xdr:rowOff>176159</xdr:rowOff>
    </xdr:to>
    <xdr:pic>
      <xdr:nvPicPr>
        <xdr:cNvPr id="5" name="Picture 4" descr="C:\Program Files\Microsoft Office\MEDIA\CAGCAT10\j0211949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569" y="0"/>
          <a:ext cx="1324840" cy="7130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2" name="Straight Arrow Connector 1"/>
        <xdr:cNvCxnSpPr/>
      </xdr:nvCxnSpPr>
      <xdr:spPr>
        <a:xfrm flipV="1">
          <a:off x="0" y="831850"/>
          <a:ext cx="10213975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4" name="Straight Arrow Connector 3"/>
        <xdr:cNvCxnSpPr/>
      </xdr:nvCxnSpPr>
      <xdr:spPr>
        <a:xfrm flipV="1">
          <a:off x="0" y="825500"/>
          <a:ext cx="9001125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3079</xdr:colOff>
      <xdr:row>0</xdr:row>
      <xdr:rowOff>1</xdr:rowOff>
    </xdr:from>
    <xdr:ext cx="3538489" cy="346364"/>
    <xdr:sp macro="" textlink="">
      <xdr:nvSpPr>
        <xdr:cNvPr id="5" name="Rectangle 4"/>
        <xdr:cNvSpPr/>
      </xdr:nvSpPr>
      <xdr:spPr>
        <a:xfrm>
          <a:off x="1679479" y="1"/>
          <a:ext cx="3538489" cy="34636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haroni" pitchFamily="2" charset="-79"/>
              <a:cs typeface="Aharoni" pitchFamily="2" charset="-79"/>
            </a:rPr>
            <a:t>PO. TRANS SULAWESI</a:t>
          </a:r>
          <a:endParaRPr lang="en-US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haroni" pitchFamily="2" charset="-79"/>
            <a:cs typeface="Aharoni" pitchFamily="2" charset="-79"/>
          </a:endParaRPr>
        </a:p>
      </xdr:txBody>
    </xdr:sp>
    <xdr:clientData/>
  </xdr:oneCellAnchor>
  <xdr:twoCellAnchor editAs="oneCell">
    <xdr:from>
      <xdr:col>0</xdr:col>
      <xdr:colOff>112569</xdr:colOff>
      <xdr:row>0</xdr:row>
      <xdr:rowOff>0</xdr:rowOff>
    </xdr:from>
    <xdr:to>
      <xdr:col>1</xdr:col>
      <xdr:colOff>883227</xdr:colOff>
      <xdr:row>3</xdr:row>
      <xdr:rowOff>46272</xdr:rowOff>
    </xdr:to>
    <xdr:pic>
      <xdr:nvPicPr>
        <xdr:cNvPr id="6" name="Picture 5" descr="C:\Program Files\Microsoft Office\MEDIA\CAGCAT10\j0211949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569" y="0"/>
          <a:ext cx="1323108" cy="7095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787978</xdr:colOff>
      <xdr:row>4</xdr:row>
      <xdr:rowOff>155863</xdr:rowOff>
    </xdr:from>
    <xdr:to>
      <xdr:col>8</xdr:col>
      <xdr:colOff>1065070</xdr:colOff>
      <xdr:row>6</xdr:row>
      <xdr:rowOff>190500</xdr:rowOff>
    </xdr:to>
    <xdr:sp macro="" textlink="">
      <xdr:nvSpPr>
        <xdr:cNvPr id="7" name="Cloud 6"/>
        <xdr:cNvSpPr/>
      </xdr:nvSpPr>
      <xdr:spPr>
        <a:xfrm>
          <a:off x="6806046" y="1073727"/>
          <a:ext cx="2277342" cy="424296"/>
        </a:xfrm>
        <a:prstGeom prst="cloud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400">
              <a:latin typeface="Aharoni" pitchFamily="2" charset="-79"/>
              <a:cs typeface="Aharoni" pitchFamily="2" charset="-79"/>
            </a:rPr>
            <a:t>Kunci Jawaban</a:t>
          </a:r>
          <a:r>
            <a:rPr lang="id-ID" sz="1400" baseline="0">
              <a:latin typeface="Aharoni" pitchFamily="2" charset="-79"/>
              <a:cs typeface="Aharoni" pitchFamily="2" charset="-79"/>
            </a:rPr>
            <a:t> </a:t>
          </a:r>
          <a:endParaRPr lang="id-ID" sz="1400">
            <a:latin typeface="Aharoni" pitchFamily="2" charset="-79"/>
            <a:cs typeface="Aharoni" pitchFamily="2" charset="-79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2" name="Straight Arrow Connector 1"/>
        <xdr:cNvCxnSpPr/>
      </xdr:nvCxnSpPr>
      <xdr:spPr>
        <a:xfrm flipV="1">
          <a:off x="0" y="825500"/>
          <a:ext cx="9286875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101600</xdr:rowOff>
    </xdr:from>
    <xdr:to>
      <xdr:col>9</xdr:col>
      <xdr:colOff>0</xdr:colOff>
      <xdr:row>3</xdr:row>
      <xdr:rowOff>101604</xdr:rowOff>
    </xdr:to>
    <xdr:cxnSp macro="">
      <xdr:nvCxnSpPr>
        <xdr:cNvPr id="3" name="Straight Arrow Connector 2"/>
        <xdr:cNvCxnSpPr/>
      </xdr:nvCxnSpPr>
      <xdr:spPr>
        <a:xfrm flipV="1">
          <a:off x="0" y="825500"/>
          <a:ext cx="9286875" cy="4"/>
        </a:xfrm>
        <a:prstGeom prst="straightConnector1">
          <a:avLst/>
        </a:prstGeom>
        <a:ln w="57150" cmpd="thinThick">
          <a:solidFill>
            <a:srgbClr val="FFFF00"/>
          </a:solidFill>
          <a:tailEnd type="non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3079</xdr:colOff>
      <xdr:row>0</xdr:row>
      <xdr:rowOff>1</xdr:rowOff>
    </xdr:from>
    <xdr:ext cx="3538489" cy="346364"/>
    <xdr:sp macro="" textlink="">
      <xdr:nvSpPr>
        <xdr:cNvPr id="4" name="Rectangle 3"/>
        <xdr:cNvSpPr/>
      </xdr:nvSpPr>
      <xdr:spPr>
        <a:xfrm>
          <a:off x="1679479" y="1"/>
          <a:ext cx="3538489" cy="346364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id-ID" sz="24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Aharoni" pitchFamily="2" charset="-79"/>
              <a:cs typeface="Aharoni" pitchFamily="2" charset="-79"/>
            </a:rPr>
            <a:t>PO. TRANS SULAWESI</a:t>
          </a:r>
          <a:endParaRPr lang="en-US" sz="24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Aharoni" pitchFamily="2" charset="-79"/>
            <a:cs typeface="Aharoni" pitchFamily="2" charset="-79"/>
          </a:endParaRPr>
        </a:p>
      </xdr:txBody>
    </xdr:sp>
    <xdr:clientData/>
  </xdr:oneCellAnchor>
  <xdr:twoCellAnchor editAs="oneCell">
    <xdr:from>
      <xdr:col>0</xdr:col>
      <xdr:colOff>112569</xdr:colOff>
      <xdr:row>0</xdr:row>
      <xdr:rowOff>0</xdr:rowOff>
    </xdr:from>
    <xdr:to>
      <xdr:col>1</xdr:col>
      <xdr:colOff>883227</xdr:colOff>
      <xdr:row>3</xdr:row>
      <xdr:rowOff>46272</xdr:rowOff>
    </xdr:to>
    <xdr:pic>
      <xdr:nvPicPr>
        <xdr:cNvPr id="5" name="Picture 4" descr="C:\Program Files\Microsoft Office\MEDIA\CAGCAT10\j0211949.wm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2569" y="0"/>
          <a:ext cx="1323108" cy="77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787978</xdr:colOff>
      <xdr:row>4</xdr:row>
      <xdr:rowOff>155863</xdr:rowOff>
    </xdr:from>
    <xdr:to>
      <xdr:col>8</xdr:col>
      <xdr:colOff>1065070</xdr:colOff>
      <xdr:row>6</xdr:row>
      <xdr:rowOff>190500</xdr:rowOff>
    </xdr:to>
    <xdr:sp macro="" textlink="">
      <xdr:nvSpPr>
        <xdr:cNvPr id="6" name="Cloud 5"/>
        <xdr:cNvSpPr/>
      </xdr:nvSpPr>
      <xdr:spPr>
        <a:xfrm>
          <a:off x="6807778" y="1070263"/>
          <a:ext cx="2277342" cy="425162"/>
        </a:xfrm>
        <a:prstGeom prst="cloud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400">
              <a:latin typeface="Aharoni" pitchFamily="2" charset="-79"/>
              <a:cs typeface="Aharoni" pitchFamily="2" charset="-79"/>
            </a:rPr>
            <a:t>Kunci Jawaban</a:t>
          </a:r>
          <a:r>
            <a:rPr lang="id-ID" sz="1400" baseline="0">
              <a:latin typeface="Aharoni" pitchFamily="2" charset="-79"/>
              <a:cs typeface="Aharoni" pitchFamily="2" charset="-79"/>
            </a:rPr>
            <a:t> </a:t>
          </a:r>
          <a:endParaRPr lang="id-ID" sz="1400">
            <a:latin typeface="Aharoni" pitchFamily="2" charset="-79"/>
            <a:cs typeface="Aharoni" pitchFamily="2" charset="-79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0</xdr:row>
      <xdr:rowOff>152401</xdr:rowOff>
    </xdr:from>
    <xdr:to>
      <xdr:col>12</xdr:col>
      <xdr:colOff>600075</xdr:colOff>
      <xdr:row>26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76201</xdr:colOff>
      <xdr:row>0</xdr:row>
      <xdr:rowOff>0</xdr:rowOff>
    </xdr:from>
    <xdr:to>
      <xdr:col>12</xdr:col>
      <xdr:colOff>167121</xdr:colOff>
      <xdr:row>2</xdr:row>
      <xdr:rowOff>43296</xdr:rowOff>
    </xdr:to>
    <xdr:sp macro="" textlink="">
      <xdr:nvSpPr>
        <xdr:cNvPr id="3" name="Cloud 2"/>
        <xdr:cNvSpPr/>
      </xdr:nvSpPr>
      <xdr:spPr>
        <a:xfrm>
          <a:off x="5353051" y="0"/>
          <a:ext cx="2681720" cy="424296"/>
        </a:xfrm>
        <a:prstGeom prst="cloud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d-ID" sz="1400">
              <a:latin typeface="Aharoni" pitchFamily="2" charset="-79"/>
              <a:cs typeface="Aharoni" pitchFamily="2" charset="-79"/>
            </a:rPr>
            <a:t>Kunci Jawaban</a:t>
          </a:r>
          <a:r>
            <a:rPr lang="id-ID" sz="1400" baseline="0">
              <a:latin typeface="Aharoni" pitchFamily="2" charset="-79"/>
              <a:cs typeface="Aharoni" pitchFamily="2" charset="-79"/>
            </a:rPr>
            <a:t> </a:t>
          </a:r>
          <a:endParaRPr lang="id-ID" sz="1400">
            <a:latin typeface="Aharoni" pitchFamily="2" charset="-79"/>
            <a:cs typeface="Aharoni" pitchFamily="2" charset="-79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5"/>
  <sheetViews>
    <sheetView topLeftCell="A20" zoomScale="110" zoomScaleNormal="110" zoomScalePageLayoutView="90" workbookViewId="0">
      <selection activeCell="E35" sqref="E35"/>
    </sheetView>
  </sheetViews>
  <sheetFormatPr defaultRowHeight="15"/>
  <cols>
    <col min="1" max="1" width="8.28515625" style="1" customWidth="1"/>
    <col min="2" max="2" width="16.85546875" style="1" customWidth="1"/>
    <col min="3" max="3" width="14.28515625" style="1" customWidth="1"/>
    <col min="4" max="4" width="16" style="1" customWidth="1"/>
    <col min="5" max="5" width="21.5703125" style="1" customWidth="1"/>
    <col min="6" max="6" width="12" style="1" customWidth="1"/>
    <col min="7" max="7" width="13.85546875" style="1" customWidth="1"/>
    <col min="8" max="8" width="15.42578125" style="1" customWidth="1"/>
    <col min="9" max="9" width="16.7109375" style="1" customWidth="1"/>
    <col min="10" max="10" width="7.140625" style="1" customWidth="1"/>
    <col min="11" max="16384" width="9.140625" style="1"/>
  </cols>
  <sheetData>
    <row r="1" spans="1:9" ht="26.25">
      <c r="B1" s="2"/>
      <c r="C1" s="61"/>
      <c r="D1" s="61"/>
      <c r="E1" s="61"/>
      <c r="F1" s="61"/>
      <c r="G1" s="61"/>
      <c r="H1" s="61"/>
      <c r="I1" s="61"/>
    </row>
    <row r="2" spans="1:9" ht="15.75">
      <c r="C2" s="57" t="s">
        <v>0</v>
      </c>
      <c r="D2" s="57"/>
      <c r="E2" s="57"/>
      <c r="F2" s="57"/>
      <c r="G2" s="57"/>
      <c r="H2" s="57"/>
      <c r="I2" s="57"/>
    </row>
    <row r="3" spans="1:9">
      <c r="C3" s="62" t="s">
        <v>62</v>
      </c>
      <c r="D3" s="62"/>
      <c r="E3" s="62"/>
      <c r="F3" s="62"/>
      <c r="G3" s="62"/>
      <c r="H3" s="62"/>
      <c r="I3" s="62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63" t="s">
        <v>4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64</v>
      </c>
      <c r="B6" s="64"/>
      <c r="C6" s="64"/>
      <c r="D6" s="64"/>
      <c r="E6" s="64"/>
      <c r="F6" s="64"/>
      <c r="G6" s="64"/>
      <c r="H6" s="64"/>
      <c r="I6" s="64"/>
    </row>
    <row r="7" spans="1:9" ht="15.75" thickBot="1"/>
    <row r="8" spans="1:9" ht="48.75" customHeight="1" thickBot="1">
      <c r="A8" s="5" t="s">
        <v>1</v>
      </c>
      <c r="B8" s="6" t="s">
        <v>3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26" t="s">
        <v>10</v>
      </c>
      <c r="I8" s="7" t="s">
        <v>2</v>
      </c>
    </row>
    <row r="9" spans="1:9">
      <c r="A9" s="16">
        <v>1</v>
      </c>
      <c r="B9" s="17" t="s">
        <v>16</v>
      </c>
      <c r="C9" s="40"/>
      <c r="D9" s="53"/>
      <c r="E9" s="19"/>
      <c r="F9" s="18"/>
      <c r="G9" s="16"/>
      <c r="H9" s="31"/>
      <c r="I9" s="31"/>
    </row>
    <row r="10" spans="1:9">
      <c r="A10" s="20">
        <v>2</v>
      </c>
      <c r="B10" s="17" t="s">
        <v>17</v>
      </c>
      <c r="C10" s="40"/>
      <c r="D10" s="53"/>
      <c r="E10" s="21"/>
      <c r="F10" s="10"/>
      <c r="G10" s="20"/>
      <c r="H10" s="31"/>
      <c r="I10" s="31"/>
    </row>
    <row r="11" spans="1:9">
      <c r="A11" s="20">
        <v>3</v>
      </c>
      <c r="B11" s="17" t="s">
        <v>12</v>
      </c>
      <c r="C11" s="40"/>
      <c r="D11" s="53"/>
      <c r="E11" s="21"/>
      <c r="F11" s="10"/>
      <c r="G11" s="20"/>
      <c r="H11" s="31"/>
      <c r="I11" s="31"/>
    </row>
    <row r="12" spans="1:9">
      <c r="A12" s="20">
        <v>4</v>
      </c>
      <c r="B12" s="17" t="s">
        <v>66</v>
      </c>
      <c r="C12" s="40"/>
      <c r="D12" s="53"/>
      <c r="E12" s="21"/>
      <c r="F12" s="10"/>
      <c r="G12" s="20"/>
      <c r="H12" s="31"/>
      <c r="I12" s="31"/>
    </row>
    <row r="13" spans="1:9">
      <c r="A13" s="20">
        <v>5</v>
      </c>
      <c r="B13" s="17" t="s">
        <v>15</v>
      </c>
      <c r="C13" s="40"/>
      <c r="D13" s="53"/>
      <c r="E13" s="21"/>
      <c r="F13" s="10"/>
      <c r="G13" s="20"/>
      <c r="H13" s="31"/>
      <c r="I13" s="31"/>
    </row>
    <row r="14" spans="1:9">
      <c r="A14" s="20">
        <v>6</v>
      </c>
      <c r="B14" s="17" t="s">
        <v>11</v>
      </c>
      <c r="C14" s="40"/>
      <c r="D14" s="53"/>
      <c r="E14" s="21"/>
      <c r="F14" s="10"/>
      <c r="G14" s="20"/>
      <c r="H14" s="31"/>
      <c r="I14" s="31"/>
    </row>
    <row r="15" spans="1:9">
      <c r="A15" s="20">
        <v>7</v>
      </c>
      <c r="B15" s="17" t="s">
        <v>19</v>
      </c>
      <c r="C15" s="40"/>
      <c r="D15" s="53"/>
      <c r="E15" s="21"/>
      <c r="F15" s="10"/>
      <c r="G15" s="20"/>
      <c r="H15" s="31"/>
      <c r="I15" s="31"/>
    </row>
    <row r="16" spans="1:9">
      <c r="A16" s="20">
        <v>8</v>
      </c>
      <c r="B16" s="17" t="s">
        <v>13</v>
      </c>
      <c r="C16" s="40"/>
      <c r="D16" s="53"/>
      <c r="E16" s="21"/>
      <c r="F16" s="10"/>
      <c r="G16" s="20"/>
      <c r="H16" s="31"/>
      <c r="I16" s="31"/>
    </row>
    <row r="17" spans="1:9">
      <c r="A17" s="20">
        <v>9</v>
      </c>
      <c r="B17" s="17" t="s">
        <v>14</v>
      </c>
      <c r="C17" s="40"/>
      <c r="D17" s="53"/>
      <c r="E17" s="21"/>
      <c r="F17" s="10"/>
      <c r="G17" s="20"/>
      <c r="H17" s="31"/>
      <c r="I17" s="31"/>
    </row>
    <row r="18" spans="1:9">
      <c r="A18" s="20">
        <v>10</v>
      </c>
      <c r="B18" s="17" t="s">
        <v>67</v>
      </c>
      <c r="C18" s="40"/>
      <c r="D18" s="53"/>
      <c r="E18" s="21"/>
      <c r="F18" s="10"/>
      <c r="G18" s="20"/>
      <c r="H18" s="31"/>
      <c r="I18" s="31"/>
    </row>
    <row r="19" spans="1:9">
      <c r="A19" s="20">
        <v>11</v>
      </c>
      <c r="B19" s="17" t="s">
        <v>65</v>
      </c>
      <c r="C19" s="40"/>
      <c r="D19" s="53"/>
      <c r="E19" s="21"/>
      <c r="F19" s="10"/>
      <c r="G19" s="20"/>
      <c r="H19" s="31"/>
      <c r="I19" s="31"/>
    </row>
    <row r="20" spans="1:9">
      <c r="A20" s="20">
        <v>12</v>
      </c>
      <c r="B20" s="17" t="s">
        <v>20</v>
      </c>
      <c r="C20" s="40"/>
      <c r="D20" s="53"/>
      <c r="E20" s="21"/>
      <c r="F20" s="10"/>
      <c r="G20" s="20"/>
      <c r="H20" s="31"/>
      <c r="I20" s="31"/>
    </row>
    <row r="21" spans="1:9">
      <c r="A21" s="20">
        <v>13</v>
      </c>
      <c r="B21" s="17" t="s">
        <v>18</v>
      </c>
      <c r="C21" s="40"/>
      <c r="D21" s="53"/>
      <c r="E21" s="21"/>
      <c r="F21" s="10"/>
      <c r="G21" s="20"/>
      <c r="H21" s="31"/>
      <c r="I21" s="31"/>
    </row>
    <row r="22" spans="1:9" ht="15.75" thickBot="1">
      <c r="A22" s="22">
        <v>14</v>
      </c>
      <c r="B22" s="17" t="s">
        <v>68</v>
      </c>
      <c r="C22" s="40"/>
      <c r="D22" s="53"/>
      <c r="E22" s="23"/>
      <c r="F22" s="10"/>
      <c r="G22" s="22"/>
      <c r="H22" s="31"/>
      <c r="I22" s="31"/>
    </row>
    <row r="23" spans="1:9" ht="15.75" thickBot="1">
      <c r="A23" s="65" t="s">
        <v>63</v>
      </c>
      <c r="B23" s="66"/>
      <c r="C23" s="66"/>
      <c r="D23" s="66"/>
      <c r="E23" s="66"/>
      <c r="F23" s="66"/>
      <c r="G23" s="66"/>
      <c r="H23" s="29"/>
      <c r="I23" s="32"/>
    </row>
    <row r="25" spans="1:9" ht="15.75">
      <c r="C25" s="67" t="s">
        <v>21</v>
      </c>
      <c r="D25" s="67"/>
      <c r="E25" s="67"/>
      <c r="G25" s="25"/>
      <c r="H25" s="25"/>
    </row>
    <row r="26" spans="1:9" ht="15.75" thickBot="1">
      <c r="G26" s="25"/>
      <c r="H26" s="25"/>
    </row>
    <row r="27" spans="1:9" ht="16.5" thickBot="1">
      <c r="C27" s="34" t="s">
        <v>22</v>
      </c>
      <c r="D27" s="35" t="s">
        <v>23</v>
      </c>
      <c r="E27" s="36" t="s">
        <v>24</v>
      </c>
      <c r="G27" s="30"/>
      <c r="H27" s="25"/>
    </row>
    <row r="28" spans="1:9">
      <c r="C28" s="17" t="s">
        <v>25</v>
      </c>
      <c r="D28" s="18">
        <f>COUNTIF($E$9:$E$22,"Lintas Sulawesi")</f>
        <v>0</v>
      </c>
      <c r="E28" s="31">
        <f>SUMIF($E$9:$E$22,"Lintas Sulawesi",$I$9:$I$22)</f>
        <v>0</v>
      </c>
      <c r="G28" s="37"/>
      <c r="H28" s="37"/>
      <c r="I28" s="37"/>
    </row>
    <row r="29" spans="1:9">
      <c r="C29" s="11" t="s">
        <v>26</v>
      </c>
      <c r="D29" s="10">
        <f>COUNTIF($E$9:$E$22,"Sinar Harapan")</f>
        <v>0</v>
      </c>
      <c r="E29" s="33">
        <f>SUMIF($E$9:$E$22,"Sinar Harapan",$I$9:$I$22)</f>
        <v>0</v>
      </c>
    </row>
    <row r="30" spans="1:9">
      <c r="C30" s="11" t="s">
        <v>27</v>
      </c>
      <c r="D30" s="10">
        <f>COUNTIF($E$9:$E$22,"Trans Sulawesi")</f>
        <v>0</v>
      </c>
      <c r="E30" s="33">
        <f>SUMIF($E$9:$E$22,"Trans Sulawesi",$I$9:$I$22)</f>
        <v>0</v>
      </c>
    </row>
    <row r="32" spans="1:9">
      <c r="A32" s="1" t="str">
        <f ca="1">CELL("filename")</f>
        <v>D:\materi aplikomp\[soal mid kelas manajemen.xlsx]Laporan</v>
      </c>
    </row>
    <row r="36" spans="1:8">
      <c r="A36" s="8" t="s">
        <v>28</v>
      </c>
      <c r="G36" s="8" t="s">
        <v>49</v>
      </c>
      <c r="H36" s="8"/>
    </row>
    <row r="38" spans="1:8">
      <c r="A38" s="58" t="s">
        <v>29</v>
      </c>
      <c r="B38" s="58" t="s">
        <v>30</v>
      </c>
      <c r="C38" s="59" t="s">
        <v>31</v>
      </c>
      <c r="D38" s="58" t="s">
        <v>32</v>
      </c>
      <c r="E38" s="58"/>
      <c r="G38" s="28" t="s">
        <v>29</v>
      </c>
      <c r="H38" s="28" t="s">
        <v>50</v>
      </c>
    </row>
    <row r="39" spans="1:8">
      <c r="A39" s="58"/>
      <c r="B39" s="58"/>
      <c r="C39" s="60"/>
      <c r="D39" s="28" t="s">
        <v>33</v>
      </c>
      <c r="E39" s="28" t="s">
        <v>34</v>
      </c>
      <c r="G39" s="10" t="s">
        <v>51</v>
      </c>
      <c r="H39" s="10" t="s">
        <v>53</v>
      </c>
    </row>
    <row r="40" spans="1:8">
      <c r="A40" s="13" t="s">
        <v>35</v>
      </c>
      <c r="B40" s="14" t="s">
        <v>42</v>
      </c>
      <c r="C40" s="15" t="s">
        <v>55</v>
      </c>
      <c r="D40" s="9">
        <v>300000</v>
      </c>
      <c r="E40" s="9">
        <v>270000</v>
      </c>
      <c r="G40" s="10" t="s">
        <v>52</v>
      </c>
      <c r="H40" s="10" t="s">
        <v>54</v>
      </c>
    </row>
    <row r="41" spans="1:8">
      <c r="A41" s="13" t="s">
        <v>36</v>
      </c>
      <c r="B41" s="14" t="s">
        <v>43</v>
      </c>
      <c r="C41" s="15" t="s">
        <v>56</v>
      </c>
      <c r="D41" s="9">
        <v>195000</v>
      </c>
      <c r="E41" s="9">
        <v>165000</v>
      </c>
    </row>
    <row r="42" spans="1:8">
      <c r="A42" s="13" t="s">
        <v>37</v>
      </c>
      <c r="B42" s="14" t="s">
        <v>44</v>
      </c>
      <c r="C42" s="15" t="s">
        <v>57</v>
      </c>
      <c r="D42" s="9">
        <v>225000</v>
      </c>
      <c r="E42" s="9">
        <v>195000</v>
      </c>
    </row>
    <row r="43" spans="1:8">
      <c r="A43" s="13" t="s">
        <v>38</v>
      </c>
      <c r="B43" s="14" t="s">
        <v>45</v>
      </c>
      <c r="C43" s="15" t="s">
        <v>58</v>
      </c>
      <c r="D43" s="9">
        <v>175000</v>
      </c>
      <c r="E43" s="9">
        <v>145000</v>
      </c>
    </row>
    <row r="44" spans="1:8">
      <c r="A44" s="13" t="s">
        <v>39</v>
      </c>
      <c r="B44" s="14" t="s">
        <v>46</v>
      </c>
      <c r="C44" s="15" t="s">
        <v>59</v>
      </c>
      <c r="D44" s="9">
        <v>300000</v>
      </c>
      <c r="E44" s="9">
        <v>270000</v>
      </c>
    </row>
    <row r="45" spans="1:8">
      <c r="A45" s="13" t="s">
        <v>40</v>
      </c>
      <c r="B45" s="14" t="s">
        <v>47</v>
      </c>
      <c r="C45" s="15" t="s">
        <v>60</v>
      </c>
      <c r="D45" s="9">
        <v>200000</v>
      </c>
      <c r="E45" s="9">
        <v>170000</v>
      </c>
    </row>
    <row r="46" spans="1:8">
      <c r="A46" s="13" t="s">
        <v>41</v>
      </c>
      <c r="B46" s="14" t="s">
        <v>48</v>
      </c>
      <c r="C46" s="15" t="s">
        <v>61</v>
      </c>
      <c r="D46" s="9">
        <v>100000</v>
      </c>
      <c r="E46" s="9">
        <v>75000</v>
      </c>
      <c r="G46" s="27"/>
    </row>
    <row r="49" spans="1:1">
      <c r="A49" s="8"/>
    </row>
    <row r="65" spans="1:1">
      <c r="A65" s="1" t="str">
        <f ca="1">CELL("filename")</f>
        <v>D:\materi aplikomp\[soal mid kelas manajemen.xlsx]Laporan</v>
      </c>
    </row>
  </sheetData>
  <sortState ref="A9:D22">
    <sortCondition descending="1" ref="D9:D22"/>
  </sortState>
  <mergeCells count="10">
    <mergeCell ref="A38:A39"/>
    <mergeCell ref="B38:B39"/>
    <mergeCell ref="C38:C39"/>
    <mergeCell ref="D38:E38"/>
    <mergeCell ref="C1:I1"/>
    <mergeCell ref="C3:I3"/>
    <mergeCell ref="A5:I5"/>
    <mergeCell ref="A6:I6"/>
    <mergeCell ref="A23:G23"/>
    <mergeCell ref="C25:E25"/>
  </mergeCells>
  <pageMargins left="0.7" right="0.7" top="0.75" bottom="0.75" header="0.3" footer="0.3"/>
  <pageSetup paperSize="9" scale="90" orientation="landscape" horizontalDpi="4294967293" r:id="rId1"/>
  <headerFooter>
    <oddHeader>&amp;L&amp;"Arial,Regular"Nomor Stambuk : xxxxxxxx</oddHeader>
    <oddFooter>&amp;LNAMA : XXXXXXXXXXXXXXXXXXXXXXXXXXX&amp;RHalaman : &amp;P dari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List!A1:A14</xm:f>
          </x14:formula1>
          <xm:sqref>B9:B22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tabSelected="1" zoomScale="110" zoomScaleNormal="110" zoomScalePageLayoutView="160" workbookViewId="0">
      <selection activeCell="E10" sqref="E10"/>
    </sheetView>
  </sheetViews>
  <sheetFormatPr defaultRowHeight="15"/>
  <cols>
    <col min="1" max="1" width="8.28515625" style="1" customWidth="1"/>
    <col min="2" max="2" width="16.85546875" style="1" customWidth="1"/>
    <col min="3" max="3" width="15.5703125" style="1" customWidth="1"/>
    <col min="4" max="4" width="16" style="1" customWidth="1"/>
    <col min="5" max="5" width="21.5703125" style="1" customWidth="1"/>
    <col min="6" max="6" width="12" style="1" customWidth="1"/>
    <col min="7" max="7" width="14.5703125" style="1" customWidth="1"/>
    <col min="8" max="8" width="15.42578125" style="1" customWidth="1"/>
    <col min="9" max="9" width="19" style="1" customWidth="1"/>
    <col min="10" max="10" width="19.5703125" style="1" customWidth="1"/>
    <col min="11" max="16384" width="9.140625" style="1"/>
  </cols>
  <sheetData>
    <row r="1" spans="1:9" ht="26.25">
      <c r="B1" s="2"/>
      <c r="C1" s="61"/>
      <c r="D1" s="61"/>
      <c r="E1" s="61"/>
      <c r="F1" s="61"/>
      <c r="G1" s="61"/>
      <c r="H1" s="61"/>
      <c r="I1" s="61"/>
    </row>
    <row r="2" spans="1:9" ht="15.75">
      <c r="C2" s="57" t="s">
        <v>0</v>
      </c>
      <c r="D2" s="57"/>
      <c r="E2" s="57"/>
      <c r="F2" s="57"/>
      <c r="G2" s="57"/>
      <c r="H2" s="57"/>
      <c r="I2" s="57"/>
    </row>
    <row r="3" spans="1:9">
      <c r="C3" s="62" t="s">
        <v>62</v>
      </c>
      <c r="D3" s="62"/>
      <c r="E3" s="62"/>
      <c r="F3" s="62"/>
      <c r="G3" s="62"/>
      <c r="H3" s="62"/>
      <c r="I3" s="62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63" t="s">
        <v>4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64</v>
      </c>
      <c r="B6" s="64"/>
      <c r="C6" s="64"/>
      <c r="D6" s="64"/>
      <c r="E6" s="64"/>
      <c r="F6" s="64"/>
      <c r="G6" s="64"/>
      <c r="H6" s="64"/>
      <c r="I6" s="64"/>
    </row>
    <row r="7" spans="1:9" ht="15.75" thickBot="1"/>
    <row r="8" spans="1:9" ht="48.75" customHeight="1" thickBot="1">
      <c r="A8" s="49" t="s">
        <v>1</v>
      </c>
      <c r="B8" s="50" t="s">
        <v>3</v>
      </c>
      <c r="C8" s="50" t="s">
        <v>5</v>
      </c>
      <c r="D8" s="50" t="s">
        <v>6</v>
      </c>
      <c r="E8" s="50" t="s">
        <v>7</v>
      </c>
      <c r="F8" s="50" t="s">
        <v>8</v>
      </c>
      <c r="G8" s="50" t="s">
        <v>9</v>
      </c>
      <c r="H8" s="51" t="s">
        <v>10</v>
      </c>
      <c r="I8" s="52" t="s">
        <v>2</v>
      </c>
    </row>
    <row r="9" spans="1:9">
      <c r="A9" s="38">
        <v>1</v>
      </c>
      <c r="B9" s="39" t="s">
        <v>66</v>
      </c>
      <c r="C9" s="40"/>
      <c r="D9" s="53"/>
      <c r="E9" s="41"/>
      <c r="F9" s="40"/>
      <c r="G9" s="38">
        <v>60</v>
      </c>
      <c r="H9" s="42"/>
      <c r="I9" s="42"/>
    </row>
    <row r="10" spans="1:9">
      <c r="A10" s="43">
        <v>2</v>
      </c>
      <c r="B10" s="39" t="s">
        <v>15</v>
      </c>
      <c r="C10" s="40"/>
      <c r="D10" s="53"/>
      <c r="E10" s="41"/>
      <c r="F10" s="28"/>
      <c r="G10" s="43">
        <v>60</v>
      </c>
      <c r="H10" s="42"/>
      <c r="I10" s="42"/>
    </row>
    <row r="11" spans="1:9">
      <c r="A11" s="43">
        <v>3</v>
      </c>
      <c r="B11" s="39" t="s">
        <v>67</v>
      </c>
      <c r="C11" s="40"/>
      <c r="D11" s="53"/>
      <c r="E11" s="41"/>
      <c r="F11" s="28"/>
      <c r="G11" s="43">
        <v>40</v>
      </c>
      <c r="H11" s="42"/>
      <c r="I11" s="42"/>
    </row>
    <row r="12" spans="1:9">
      <c r="A12" s="43">
        <v>4</v>
      </c>
      <c r="B12" s="39" t="s">
        <v>65</v>
      </c>
      <c r="C12" s="40"/>
      <c r="D12" s="53"/>
      <c r="E12" s="41"/>
      <c r="F12" s="28"/>
      <c r="G12" s="43">
        <v>45</v>
      </c>
      <c r="H12" s="42"/>
      <c r="I12" s="42"/>
    </row>
    <row r="13" spans="1:9">
      <c r="A13" s="43">
        <v>5</v>
      </c>
      <c r="B13" s="39" t="s">
        <v>20</v>
      </c>
      <c r="C13" s="40"/>
      <c r="D13" s="53"/>
      <c r="E13" s="41"/>
      <c r="F13" s="28"/>
      <c r="G13" s="43">
        <v>50</v>
      </c>
      <c r="H13" s="42"/>
      <c r="I13" s="42"/>
    </row>
    <row r="14" spans="1:9">
      <c r="A14" s="43">
        <v>6</v>
      </c>
      <c r="B14" s="39" t="s">
        <v>11</v>
      </c>
      <c r="C14" s="40"/>
      <c r="D14" s="53"/>
      <c r="E14" s="41"/>
      <c r="F14" s="28"/>
      <c r="G14" s="43">
        <v>60</v>
      </c>
      <c r="H14" s="42"/>
      <c r="I14" s="42"/>
    </row>
    <row r="15" spans="1:9">
      <c r="A15" s="43">
        <v>7</v>
      </c>
      <c r="B15" s="39" t="s">
        <v>19</v>
      </c>
      <c r="C15" s="40"/>
      <c r="D15" s="53"/>
      <c r="E15" s="41"/>
      <c r="F15" s="28"/>
      <c r="G15" s="43">
        <v>55</v>
      </c>
      <c r="H15" s="42"/>
      <c r="I15" s="42"/>
    </row>
    <row r="16" spans="1:9">
      <c r="A16" s="43">
        <v>8</v>
      </c>
      <c r="B16" s="39" t="s">
        <v>12</v>
      </c>
      <c r="C16" s="40"/>
      <c r="D16" s="53"/>
      <c r="E16" s="41"/>
      <c r="F16" s="28"/>
      <c r="G16" s="43">
        <v>60</v>
      </c>
      <c r="H16" s="42"/>
      <c r="I16" s="42"/>
    </row>
    <row r="17" spans="1:9">
      <c r="A17" s="43">
        <v>9</v>
      </c>
      <c r="B17" s="39" t="s">
        <v>13</v>
      </c>
      <c r="C17" s="40"/>
      <c r="D17" s="53"/>
      <c r="E17" s="41"/>
      <c r="F17" s="28"/>
      <c r="G17" s="43">
        <v>45</v>
      </c>
      <c r="H17" s="42"/>
      <c r="I17" s="42"/>
    </row>
    <row r="18" spans="1:9">
      <c r="A18" s="43">
        <v>10</v>
      </c>
      <c r="B18" s="39" t="s">
        <v>14</v>
      </c>
      <c r="C18" s="40"/>
      <c r="D18" s="53"/>
      <c r="E18" s="41"/>
      <c r="F18" s="28"/>
      <c r="G18" s="43">
        <v>55</v>
      </c>
      <c r="H18" s="42"/>
      <c r="I18" s="42"/>
    </row>
    <row r="19" spans="1:9">
      <c r="A19" s="43">
        <v>11</v>
      </c>
      <c r="B19" s="39" t="s">
        <v>16</v>
      </c>
      <c r="C19" s="40"/>
      <c r="D19" s="53"/>
      <c r="E19" s="41"/>
      <c r="F19" s="28"/>
      <c r="G19" s="43">
        <v>55</v>
      </c>
      <c r="H19" s="42"/>
      <c r="I19" s="42"/>
    </row>
    <row r="20" spans="1:9">
      <c r="A20" s="43">
        <v>12</v>
      </c>
      <c r="B20" s="39" t="s">
        <v>17</v>
      </c>
      <c r="C20" s="40"/>
      <c r="D20" s="53"/>
      <c r="E20" s="41"/>
      <c r="F20" s="28"/>
      <c r="G20" s="43">
        <v>55</v>
      </c>
      <c r="H20" s="42"/>
      <c r="I20" s="42"/>
    </row>
    <row r="21" spans="1:9">
      <c r="A21" s="43">
        <v>13</v>
      </c>
      <c r="B21" s="39" t="s">
        <v>18</v>
      </c>
      <c r="C21" s="40"/>
      <c r="D21" s="53"/>
      <c r="E21" s="41"/>
      <c r="F21" s="28"/>
      <c r="G21" s="43">
        <v>58</v>
      </c>
      <c r="H21" s="42"/>
      <c r="I21" s="42"/>
    </row>
    <row r="22" spans="1:9" ht="15.75" thickBot="1">
      <c r="A22" s="44">
        <v>14</v>
      </c>
      <c r="B22" s="39" t="s">
        <v>68</v>
      </c>
      <c r="C22" s="40"/>
      <c r="D22" s="53"/>
      <c r="E22" s="41"/>
      <c r="F22" s="28"/>
      <c r="G22" s="44">
        <v>50</v>
      </c>
      <c r="H22" s="42"/>
      <c r="I22" s="42"/>
    </row>
    <row r="23" spans="1:9" ht="16.5" thickBot="1">
      <c r="A23" s="68" t="s">
        <v>63</v>
      </c>
      <c r="B23" s="69"/>
      <c r="C23" s="69"/>
      <c r="D23" s="69"/>
      <c r="E23" s="69"/>
      <c r="F23" s="69"/>
      <c r="G23" s="69"/>
      <c r="H23" s="45"/>
      <c r="I23" s="46">
        <f>SUM(I9:I22)</f>
        <v>0</v>
      </c>
    </row>
    <row r="25" spans="1:9" ht="15.75">
      <c r="C25" s="67" t="s">
        <v>21</v>
      </c>
      <c r="D25" s="67"/>
      <c r="E25" s="67"/>
      <c r="G25" s="25"/>
      <c r="H25" s="25"/>
    </row>
    <row r="26" spans="1:9" ht="15.75" thickBot="1">
      <c r="G26" s="25"/>
      <c r="H26" s="25"/>
    </row>
    <row r="27" spans="1:9" ht="16.5" thickBot="1">
      <c r="C27" s="34" t="s">
        <v>22</v>
      </c>
      <c r="D27" s="35" t="s">
        <v>23</v>
      </c>
      <c r="E27" s="36" t="s">
        <v>24</v>
      </c>
      <c r="G27" s="30"/>
      <c r="H27" s="25"/>
    </row>
    <row r="28" spans="1:9">
      <c r="C28" s="39" t="s">
        <v>25</v>
      </c>
      <c r="D28" s="40">
        <f>COUNTIF($E$9:$E$22,C28)</f>
        <v>0</v>
      </c>
      <c r="E28" s="42">
        <f>SUMIF($E$9:$E$22,C28,$I$9:$I$22)</f>
        <v>0</v>
      </c>
      <c r="G28" s="37"/>
      <c r="H28" s="37"/>
      <c r="I28" s="37"/>
    </row>
    <row r="29" spans="1:9">
      <c r="C29" s="47" t="s">
        <v>26</v>
      </c>
      <c r="D29" s="40">
        <f>COUNTIF($E$9:$E$22,"Sinar Harapan")</f>
        <v>0</v>
      </c>
      <c r="E29" s="42">
        <f t="shared" ref="E29:E30" si="0">SUMIF($E$9:$E$22,C29,$I$9:$I$22)</f>
        <v>0</v>
      </c>
    </row>
    <row r="30" spans="1:9">
      <c r="C30" s="47" t="s">
        <v>27</v>
      </c>
      <c r="D30" s="40">
        <f t="shared" ref="D30" si="1">COUNTIF($E$9:$E$22,C30)</f>
        <v>0</v>
      </c>
      <c r="E30" s="42">
        <f t="shared" si="0"/>
        <v>0</v>
      </c>
    </row>
    <row r="31" spans="1:9">
      <c r="E31" s="54">
        <f>SUM(E28:E30)</f>
        <v>0</v>
      </c>
    </row>
    <row r="32" spans="1:9">
      <c r="A32" s="1" t="str">
        <f ca="1">CELL("filename")</f>
        <v>D:\materi aplikomp\[soal mid kelas manajemen.xlsx]Laporan</v>
      </c>
    </row>
    <row r="36" spans="1:8">
      <c r="A36" s="8" t="s">
        <v>28</v>
      </c>
      <c r="G36" s="8" t="s">
        <v>49</v>
      </c>
      <c r="H36" s="8"/>
    </row>
    <row r="38" spans="1:8">
      <c r="A38" s="58" t="s">
        <v>29</v>
      </c>
      <c r="B38" s="58" t="s">
        <v>30</v>
      </c>
      <c r="C38" s="59" t="s">
        <v>31</v>
      </c>
      <c r="D38" s="58" t="s">
        <v>32</v>
      </c>
      <c r="E38" s="58"/>
      <c r="G38" s="12" t="s">
        <v>29</v>
      </c>
      <c r="H38" s="24" t="s">
        <v>50</v>
      </c>
    </row>
    <row r="39" spans="1:8">
      <c r="A39" s="58"/>
      <c r="B39" s="58"/>
      <c r="C39" s="60"/>
      <c r="D39" s="3" t="s">
        <v>33</v>
      </c>
      <c r="E39" s="3" t="s">
        <v>34</v>
      </c>
      <c r="G39" s="10" t="s">
        <v>51</v>
      </c>
      <c r="H39" s="10" t="s">
        <v>53</v>
      </c>
    </row>
    <row r="40" spans="1:8">
      <c r="A40" s="13" t="s">
        <v>35</v>
      </c>
      <c r="B40" s="14" t="s">
        <v>42</v>
      </c>
      <c r="C40" s="15" t="s">
        <v>55</v>
      </c>
      <c r="D40" s="9">
        <v>300000</v>
      </c>
      <c r="E40" s="9">
        <v>270000</v>
      </c>
      <c r="G40" s="10" t="s">
        <v>52</v>
      </c>
      <c r="H40" s="10" t="s">
        <v>54</v>
      </c>
    </row>
    <row r="41" spans="1:8">
      <c r="A41" s="13" t="s">
        <v>36</v>
      </c>
      <c r="B41" s="14" t="s">
        <v>43</v>
      </c>
      <c r="C41" s="15" t="s">
        <v>56</v>
      </c>
      <c r="D41" s="9">
        <v>195000</v>
      </c>
      <c r="E41" s="9">
        <v>165000</v>
      </c>
    </row>
    <row r="42" spans="1:8">
      <c r="A42" s="13" t="s">
        <v>37</v>
      </c>
      <c r="B42" s="14" t="s">
        <v>44</v>
      </c>
      <c r="C42" s="15" t="s">
        <v>57</v>
      </c>
      <c r="D42" s="9">
        <v>225000</v>
      </c>
      <c r="E42" s="9">
        <v>195000</v>
      </c>
    </row>
    <row r="43" spans="1:8">
      <c r="A43" s="13" t="s">
        <v>38</v>
      </c>
      <c r="B43" s="14" t="s">
        <v>45</v>
      </c>
      <c r="C43" s="15" t="s">
        <v>58</v>
      </c>
      <c r="D43" s="9">
        <v>175000</v>
      </c>
      <c r="E43" s="9">
        <v>145000</v>
      </c>
    </row>
    <row r="44" spans="1:8">
      <c r="A44" s="13" t="s">
        <v>39</v>
      </c>
      <c r="B44" s="14" t="s">
        <v>46</v>
      </c>
      <c r="C44" s="15" t="s">
        <v>59</v>
      </c>
      <c r="D44" s="9">
        <v>300000</v>
      </c>
      <c r="E44" s="9">
        <v>270000</v>
      </c>
    </row>
    <row r="45" spans="1:8">
      <c r="A45" s="13" t="s">
        <v>40</v>
      </c>
      <c r="B45" s="14" t="s">
        <v>47</v>
      </c>
      <c r="C45" s="15" t="s">
        <v>60</v>
      </c>
      <c r="D45" s="9">
        <v>200000</v>
      </c>
      <c r="E45" s="9">
        <v>170000</v>
      </c>
    </row>
    <row r="46" spans="1:8">
      <c r="A46" s="13" t="s">
        <v>41</v>
      </c>
      <c r="B46" s="14" t="s">
        <v>48</v>
      </c>
      <c r="C46" s="15" t="s">
        <v>61</v>
      </c>
      <c r="D46" s="9">
        <v>100000</v>
      </c>
      <c r="E46" s="9">
        <v>75000</v>
      </c>
      <c r="G46" s="27"/>
    </row>
    <row r="49" spans="1:1">
      <c r="A49" s="8"/>
    </row>
    <row r="65" spans="1:1">
      <c r="A65" s="1" t="str">
        <f ca="1">CELL("filename")</f>
        <v>D:\materi aplikomp\[soal mid kelas manajemen.xlsx]Laporan</v>
      </c>
    </row>
  </sheetData>
  <mergeCells count="10">
    <mergeCell ref="A38:A39"/>
    <mergeCell ref="B38:B39"/>
    <mergeCell ref="C38:C39"/>
    <mergeCell ref="D38:E38"/>
    <mergeCell ref="C1:I1"/>
    <mergeCell ref="C3:I3"/>
    <mergeCell ref="A23:G23"/>
    <mergeCell ref="A5:I5"/>
    <mergeCell ref="A6:I6"/>
    <mergeCell ref="C25:E25"/>
  </mergeCells>
  <pageMargins left="0.7" right="0.7" top="0.75" bottom="0.75" header="0.3" footer="0.3"/>
  <pageSetup paperSize="9" scale="90" orientation="landscape" horizontalDpi="4294967293" r:id="rId1"/>
  <headerFooter>
    <oddHeader>&amp;L&amp;"Arial,Regular"&amp;12Nomor Stambuk : NO STAMBUK&amp;R&amp;"Arial,Regular"&amp;12Ujian Tengah Semester</oddHeader>
    <oddFooter>&amp;RHalaman : &amp;P dari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List!A1:A14</xm:f>
          </x14:formula1>
          <xm:sqref>B9:B22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65"/>
  <sheetViews>
    <sheetView topLeftCell="A5" zoomScale="110" zoomScaleNormal="110" zoomScalePageLayoutView="160" workbookViewId="0">
      <selection activeCell="E9" sqref="E9"/>
    </sheetView>
  </sheetViews>
  <sheetFormatPr defaultRowHeight="15"/>
  <cols>
    <col min="1" max="1" width="8.28515625" style="1" customWidth="1"/>
    <col min="2" max="2" width="16.85546875" style="1" customWidth="1"/>
    <col min="3" max="3" width="15.5703125" style="1" customWidth="1"/>
    <col min="4" max="4" width="16" style="1" customWidth="1"/>
    <col min="5" max="5" width="21.5703125" style="1" customWidth="1"/>
    <col min="6" max="6" width="12" style="1" customWidth="1"/>
    <col min="7" max="7" width="14.5703125" style="1" customWidth="1"/>
    <col min="8" max="8" width="15.42578125" style="1" customWidth="1"/>
    <col min="9" max="9" width="19" style="1" customWidth="1"/>
    <col min="10" max="10" width="19.5703125" style="1" customWidth="1"/>
    <col min="11" max="16384" width="9.140625" style="1"/>
  </cols>
  <sheetData>
    <row r="1" spans="1:9" ht="26.25">
      <c r="B1" s="2"/>
      <c r="C1" s="61"/>
      <c r="D1" s="61"/>
      <c r="E1" s="61"/>
      <c r="F1" s="61"/>
      <c r="G1" s="61"/>
      <c r="H1" s="61"/>
      <c r="I1" s="61"/>
    </row>
    <row r="2" spans="1:9" ht="15.75">
      <c r="C2" s="57" t="s">
        <v>0</v>
      </c>
      <c r="D2" s="57"/>
      <c r="E2" s="57"/>
      <c r="F2" s="57"/>
      <c r="G2" s="57"/>
      <c r="H2" s="57"/>
      <c r="I2" s="57"/>
    </row>
    <row r="3" spans="1:9">
      <c r="C3" s="62" t="s">
        <v>62</v>
      </c>
      <c r="D3" s="62"/>
      <c r="E3" s="62"/>
      <c r="F3" s="62"/>
      <c r="G3" s="62"/>
      <c r="H3" s="62"/>
      <c r="I3" s="62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15.75">
      <c r="A5" s="63" t="s">
        <v>4</v>
      </c>
      <c r="B5" s="63"/>
      <c r="C5" s="63"/>
      <c r="D5" s="63"/>
      <c r="E5" s="63"/>
      <c r="F5" s="63"/>
      <c r="G5" s="63"/>
      <c r="H5" s="63"/>
      <c r="I5" s="63"/>
    </row>
    <row r="6" spans="1:9">
      <c r="A6" s="64" t="s">
        <v>64</v>
      </c>
      <c r="B6" s="64"/>
      <c r="C6" s="64"/>
      <c r="D6" s="64"/>
      <c r="E6" s="64"/>
      <c r="F6" s="64"/>
      <c r="G6" s="64"/>
      <c r="H6" s="64"/>
      <c r="I6" s="64"/>
    </row>
    <row r="7" spans="1:9" ht="15.75" thickBot="1"/>
    <row r="8" spans="1:9" ht="48.75" customHeight="1" thickBot="1">
      <c r="A8" s="49" t="s">
        <v>1</v>
      </c>
      <c r="B8" s="50" t="s">
        <v>3</v>
      </c>
      <c r="C8" s="50" t="s">
        <v>5</v>
      </c>
      <c r="D8" s="50" t="s">
        <v>6</v>
      </c>
      <c r="E8" s="50" t="s">
        <v>7</v>
      </c>
      <c r="F8" s="50" t="s">
        <v>8</v>
      </c>
      <c r="G8" s="50" t="s">
        <v>9</v>
      </c>
      <c r="H8" s="51" t="s">
        <v>10</v>
      </c>
      <c r="I8" s="52" t="s">
        <v>2</v>
      </c>
    </row>
    <row r="9" spans="1:9">
      <c r="A9" s="38">
        <v>1</v>
      </c>
      <c r="B9" s="39" t="s">
        <v>66</v>
      </c>
      <c r="C9" s="40" t="s">
        <v>46</v>
      </c>
      <c r="D9" s="53" t="s">
        <v>59</v>
      </c>
      <c r="E9" s="41" t="s">
        <v>69</v>
      </c>
      <c r="F9" s="40" t="s">
        <v>53</v>
      </c>
      <c r="G9" s="38">
        <v>60</v>
      </c>
      <c r="H9" s="42">
        <v>300000</v>
      </c>
      <c r="I9" s="42">
        <v>18000000</v>
      </c>
    </row>
    <row r="10" spans="1:9">
      <c r="A10" s="43">
        <v>2</v>
      </c>
      <c r="B10" s="39" t="s">
        <v>15</v>
      </c>
      <c r="C10" s="40" t="s">
        <v>46</v>
      </c>
      <c r="D10" s="53" t="s">
        <v>59</v>
      </c>
      <c r="E10" s="41" t="s">
        <v>70</v>
      </c>
      <c r="F10" s="55" t="s">
        <v>53</v>
      </c>
      <c r="G10" s="43">
        <v>60</v>
      </c>
      <c r="H10" s="42">
        <v>300000</v>
      </c>
      <c r="I10" s="42">
        <v>18000000</v>
      </c>
    </row>
    <row r="11" spans="1:9">
      <c r="A11" s="43">
        <v>3</v>
      </c>
      <c r="B11" s="39" t="s">
        <v>67</v>
      </c>
      <c r="C11" s="40" t="s">
        <v>43</v>
      </c>
      <c r="D11" s="53" t="s">
        <v>56</v>
      </c>
      <c r="E11" s="41" t="s">
        <v>69</v>
      </c>
      <c r="F11" s="55" t="s">
        <v>53</v>
      </c>
      <c r="G11" s="43">
        <v>40</v>
      </c>
      <c r="H11" s="42">
        <v>195000</v>
      </c>
      <c r="I11" s="42">
        <v>7800000</v>
      </c>
    </row>
    <row r="12" spans="1:9">
      <c r="A12" s="43">
        <v>4</v>
      </c>
      <c r="B12" s="39" t="s">
        <v>65</v>
      </c>
      <c r="C12" s="40" t="s">
        <v>43</v>
      </c>
      <c r="D12" s="53" t="s">
        <v>56</v>
      </c>
      <c r="E12" s="41" t="s">
        <v>71</v>
      </c>
      <c r="F12" s="55" t="s">
        <v>53</v>
      </c>
      <c r="G12" s="43">
        <v>45</v>
      </c>
      <c r="H12" s="42">
        <v>195000</v>
      </c>
      <c r="I12" s="42">
        <v>8775000</v>
      </c>
    </row>
    <row r="13" spans="1:9">
      <c r="A13" s="43">
        <v>5</v>
      </c>
      <c r="B13" s="39" t="s">
        <v>20</v>
      </c>
      <c r="C13" s="40" t="s">
        <v>43</v>
      </c>
      <c r="D13" s="53" t="s">
        <v>56</v>
      </c>
      <c r="E13" s="41" t="s">
        <v>70</v>
      </c>
      <c r="F13" s="55" t="s">
        <v>53</v>
      </c>
      <c r="G13" s="43">
        <v>50</v>
      </c>
      <c r="H13" s="42">
        <v>195000</v>
      </c>
      <c r="I13" s="42">
        <v>9750000</v>
      </c>
    </row>
    <row r="14" spans="1:9">
      <c r="A14" s="43">
        <v>6</v>
      </c>
      <c r="B14" s="39" t="s">
        <v>11</v>
      </c>
      <c r="C14" s="40" t="s">
        <v>44</v>
      </c>
      <c r="D14" s="53" t="s">
        <v>57</v>
      </c>
      <c r="E14" s="41" t="s">
        <v>69</v>
      </c>
      <c r="F14" s="55" t="s">
        <v>53</v>
      </c>
      <c r="G14" s="43">
        <v>60</v>
      </c>
      <c r="H14" s="42">
        <v>225000</v>
      </c>
      <c r="I14" s="42">
        <v>13500000</v>
      </c>
    </row>
    <row r="15" spans="1:9">
      <c r="A15" s="43">
        <v>7</v>
      </c>
      <c r="B15" s="39" t="s">
        <v>19</v>
      </c>
      <c r="C15" s="40" t="s">
        <v>44</v>
      </c>
      <c r="D15" s="53" t="s">
        <v>57</v>
      </c>
      <c r="E15" s="41" t="s">
        <v>71</v>
      </c>
      <c r="F15" s="55" t="s">
        <v>53</v>
      </c>
      <c r="G15" s="43">
        <v>55</v>
      </c>
      <c r="H15" s="42">
        <v>225000</v>
      </c>
      <c r="I15" s="42">
        <v>12375000</v>
      </c>
    </row>
    <row r="16" spans="1:9">
      <c r="A16" s="43">
        <v>8</v>
      </c>
      <c r="B16" s="39" t="s">
        <v>12</v>
      </c>
      <c r="C16" s="40" t="s">
        <v>42</v>
      </c>
      <c r="D16" s="53" t="s">
        <v>55</v>
      </c>
      <c r="E16" s="41" t="s">
        <v>69</v>
      </c>
      <c r="F16" s="55" t="s">
        <v>53</v>
      </c>
      <c r="G16" s="43">
        <v>60</v>
      </c>
      <c r="H16" s="42">
        <v>300000</v>
      </c>
      <c r="I16" s="42">
        <v>18000000</v>
      </c>
    </row>
    <row r="17" spans="1:9">
      <c r="A17" s="43">
        <v>9</v>
      </c>
      <c r="B17" s="39" t="s">
        <v>13</v>
      </c>
      <c r="C17" s="40" t="s">
        <v>45</v>
      </c>
      <c r="D17" s="53" t="s">
        <v>58</v>
      </c>
      <c r="E17" s="41" t="s">
        <v>70</v>
      </c>
      <c r="F17" s="55" t="s">
        <v>53</v>
      </c>
      <c r="G17" s="43">
        <v>45</v>
      </c>
      <c r="H17" s="42">
        <v>175000</v>
      </c>
      <c r="I17" s="42">
        <v>7875000</v>
      </c>
    </row>
    <row r="18" spans="1:9">
      <c r="A18" s="43">
        <v>10</v>
      </c>
      <c r="B18" s="39" t="s">
        <v>14</v>
      </c>
      <c r="C18" s="40" t="s">
        <v>45</v>
      </c>
      <c r="D18" s="53" t="s">
        <v>58</v>
      </c>
      <c r="E18" s="41" t="s">
        <v>71</v>
      </c>
      <c r="F18" s="55" t="s">
        <v>53</v>
      </c>
      <c r="G18" s="43">
        <v>55</v>
      </c>
      <c r="H18" s="42">
        <v>175000</v>
      </c>
      <c r="I18" s="42">
        <v>9625000</v>
      </c>
    </row>
    <row r="19" spans="1:9">
      <c r="A19" s="43">
        <v>11</v>
      </c>
      <c r="B19" s="39" t="s">
        <v>16</v>
      </c>
      <c r="C19" s="40" t="s">
        <v>48</v>
      </c>
      <c r="D19" s="53" t="s">
        <v>61</v>
      </c>
      <c r="E19" s="41" t="s">
        <v>71</v>
      </c>
      <c r="F19" s="55" t="s">
        <v>54</v>
      </c>
      <c r="G19" s="43">
        <v>55</v>
      </c>
      <c r="H19" s="42">
        <v>75000</v>
      </c>
      <c r="I19" s="42">
        <v>4125000</v>
      </c>
    </row>
    <row r="20" spans="1:9">
      <c r="A20" s="43">
        <v>12</v>
      </c>
      <c r="B20" s="39" t="s">
        <v>17</v>
      </c>
      <c r="C20" s="40" t="s">
        <v>48</v>
      </c>
      <c r="D20" s="53" t="s">
        <v>61</v>
      </c>
      <c r="E20" s="41" t="s">
        <v>70</v>
      </c>
      <c r="F20" s="55" t="s">
        <v>54</v>
      </c>
      <c r="G20" s="43">
        <v>55</v>
      </c>
      <c r="H20" s="42">
        <v>75000</v>
      </c>
      <c r="I20" s="42">
        <v>4125000</v>
      </c>
    </row>
    <row r="21" spans="1:9">
      <c r="A21" s="43">
        <v>13</v>
      </c>
      <c r="B21" s="39" t="s">
        <v>18</v>
      </c>
      <c r="C21" s="40" t="s">
        <v>47</v>
      </c>
      <c r="D21" s="53" t="s">
        <v>60</v>
      </c>
      <c r="E21" s="41" t="s">
        <v>69</v>
      </c>
      <c r="F21" s="55" t="s">
        <v>54</v>
      </c>
      <c r="G21" s="43">
        <v>58</v>
      </c>
      <c r="H21" s="42">
        <v>170000</v>
      </c>
      <c r="I21" s="42">
        <v>9860000</v>
      </c>
    </row>
    <row r="22" spans="1:9" ht="15.75" thickBot="1">
      <c r="A22" s="44">
        <v>14</v>
      </c>
      <c r="B22" s="39" t="s">
        <v>68</v>
      </c>
      <c r="C22" s="40" t="s">
        <v>47</v>
      </c>
      <c r="D22" s="53" t="s">
        <v>60</v>
      </c>
      <c r="E22" s="41" t="s">
        <v>70</v>
      </c>
      <c r="F22" s="55" t="s">
        <v>54</v>
      </c>
      <c r="G22" s="44">
        <v>50</v>
      </c>
      <c r="H22" s="42">
        <v>170000</v>
      </c>
      <c r="I22" s="42">
        <v>8500000</v>
      </c>
    </row>
    <row r="23" spans="1:9" ht="16.5" thickBot="1">
      <c r="A23" s="68" t="s">
        <v>63</v>
      </c>
      <c r="B23" s="69"/>
      <c r="C23" s="69"/>
      <c r="D23" s="69"/>
      <c r="E23" s="69"/>
      <c r="F23" s="69"/>
      <c r="G23" s="69"/>
      <c r="H23" s="56"/>
      <c r="I23" s="46">
        <f>SUM(I9:I22)</f>
        <v>150310000</v>
      </c>
    </row>
    <row r="25" spans="1:9" ht="15.75">
      <c r="C25" s="67" t="s">
        <v>21</v>
      </c>
      <c r="D25" s="67"/>
      <c r="E25" s="67"/>
      <c r="G25" s="25"/>
      <c r="H25" s="25"/>
    </row>
    <row r="26" spans="1:9" ht="15.75" thickBot="1">
      <c r="G26" s="25"/>
      <c r="H26" s="25"/>
    </row>
    <row r="27" spans="1:9" ht="16.5" thickBot="1">
      <c r="C27" s="34" t="s">
        <v>22</v>
      </c>
      <c r="D27" s="35" t="s">
        <v>23</v>
      </c>
      <c r="E27" s="36" t="s">
        <v>24</v>
      </c>
      <c r="G27" s="30"/>
      <c r="H27" s="25"/>
    </row>
    <row r="28" spans="1:9">
      <c r="C28" s="39" t="s">
        <v>25</v>
      </c>
      <c r="D28" s="40">
        <f>COUNTIF($E$9:$E$22,C28)</f>
        <v>4</v>
      </c>
      <c r="E28" s="42">
        <f>SUMIF($E$9:$E$22,C28,$I$9:$I$22)</f>
        <v>34900000</v>
      </c>
      <c r="G28" s="37"/>
      <c r="H28" s="37"/>
      <c r="I28" s="37"/>
    </row>
    <row r="29" spans="1:9">
      <c r="C29" s="47" t="s">
        <v>26</v>
      </c>
      <c r="D29" s="40">
        <f>COUNTIF($E$9:$E$22,"Sinar Harapan")</f>
        <v>5</v>
      </c>
      <c r="E29" s="42">
        <f t="shared" ref="E29:E30" si="0">SUMIF($E$9:$E$22,C29,$I$9:$I$22)</f>
        <v>67160000</v>
      </c>
    </row>
    <row r="30" spans="1:9">
      <c r="C30" s="47" t="s">
        <v>27</v>
      </c>
      <c r="D30" s="40">
        <f t="shared" ref="D30" si="1">COUNTIF($E$9:$E$22,C30)</f>
        <v>5</v>
      </c>
      <c r="E30" s="42">
        <f t="shared" si="0"/>
        <v>48250000</v>
      </c>
    </row>
    <row r="31" spans="1:9">
      <c r="E31" s="54">
        <f>SUM(E28:E30)</f>
        <v>150310000</v>
      </c>
    </row>
    <row r="32" spans="1:9">
      <c r="A32" s="1" t="str">
        <f ca="1">CELL("filename")</f>
        <v>D:\materi aplikomp\[soal mid kelas manajemen.xlsx]Laporan</v>
      </c>
    </row>
    <row r="36" spans="1:8">
      <c r="A36" s="8" t="s">
        <v>28</v>
      </c>
      <c r="G36" s="8" t="s">
        <v>49</v>
      </c>
      <c r="H36" s="8"/>
    </row>
    <row r="38" spans="1:8">
      <c r="A38" s="58" t="s">
        <v>29</v>
      </c>
      <c r="B38" s="58" t="s">
        <v>30</v>
      </c>
      <c r="C38" s="59" t="s">
        <v>31</v>
      </c>
      <c r="D38" s="58" t="s">
        <v>32</v>
      </c>
      <c r="E38" s="58"/>
      <c r="G38" s="55" t="s">
        <v>29</v>
      </c>
      <c r="H38" s="55" t="s">
        <v>50</v>
      </c>
    </row>
    <row r="39" spans="1:8">
      <c r="A39" s="58"/>
      <c r="B39" s="58"/>
      <c r="C39" s="60"/>
      <c r="D39" s="55" t="s">
        <v>33</v>
      </c>
      <c r="E39" s="55" t="s">
        <v>34</v>
      </c>
      <c r="G39" s="10" t="s">
        <v>51</v>
      </c>
      <c r="H39" s="10" t="s">
        <v>53</v>
      </c>
    </row>
    <row r="40" spans="1:8">
      <c r="A40" s="13" t="s">
        <v>35</v>
      </c>
      <c r="B40" s="14" t="s">
        <v>42</v>
      </c>
      <c r="C40" s="15" t="s">
        <v>55</v>
      </c>
      <c r="D40" s="9">
        <v>300000</v>
      </c>
      <c r="E40" s="9">
        <v>270000</v>
      </c>
      <c r="G40" s="10" t="s">
        <v>52</v>
      </c>
      <c r="H40" s="10" t="s">
        <v>54</v>
      </c>
    </row>
    <row r="41" spans="1:8">
      <c r="A41" s="13" t="s">
        <v>36</v>
      </c>
      <c r="B41" s="14" t="s">
        <v>43</v>
      </c>
      <c r="C41" s="15" t="s">
        <v>56</v>
      </c>
      <c r="D41" s="9">
        <v>195000</v>
      </c>
      <c r="E41" s="9">
        <v>165000</v>
      </c>
    </row>
    <row r="42" spans="1:8">
      <c r="A42" s="13" t="s">
        <v>37</v>
      </c>
      <c r="B42" s="14" t="s">
        <v>44</v>
      </c>
      <c r="C42" s="15" t="s">
        <v>57</v>
      </c>
      <c r="D42" s="9">
        <v>225000</v>
      </c>
      <c r="E42" s="9">
        <v>195000</v>
      </c>
    </row>
    <row r="43" spans="1:8">
      <c r="A43" s="13" t="s">
        <v>38</v>
      </c>
      <c r="B43" s="14" t="s">
        <v>45</v>
      </c>
      <c r="C43" s="15" t="s">
        <v>58</v>
      </c>
      <c r="D43" s="9">
        <v>175000</v>
      </c>
      <c r="E43" s="9">
        <v>145000</v>
      </c>
    </row>
    <row r="44" spans="1:8">
      <c r="A44" s="13" t="s">
        <v>39</v>
      </c>
      <c r="B44" s="14" t="s">
        <v>46</v>
      </c>
      <c r="C44" s="15" t="s">
        <v>59</v>
      </c>
      <c r="D44" s="9">
        <v>300000</v>
      </c>
      <c r="E44" s="9">
        <v>270000</v>
      </c>
    </row>
    <row r="45" spans="1:8">
      <c r="A45" s="13" t="s">
        <v>40</v>
      </c>
      <c r="B45" s="14" t="s">
        <v>47</v>
      </c>
      <c r="C45" s="15" t="s">
        <v>60</v>
      </c>
      <c r="D45" s="9">
        <v>200000</v>
      </c>
      <c r="E45" s="9">
        <v>170000</v>
      </c>
    </row>
    <row r="46" spans="1:8">
      <c r="A46" s="13" t="s">
        <v>41</v>
      </c>
      <c r="B46" s="14" t="s">
        <v>48</v>
      </c>
      <c r="C46" s="15" t="s">
        <v>61</v>
      </c>
      <c r="D46" s="9">
        <v>100000</v>
      </c>
      <c r="E46" s="9">
        <v>75000</v>
      </c>
      <c r="G46" s="27"/>
    </row>
    <row r="49" spans="1:1">
      <c r="A49" s="8"/>
    </row>
    <row r="65" spans="1:1">
      <c r="A65" s="1" t="str">
        <f ca="1">CELL("filename")</f>
        <v>D:\materi aplikomp\[soal mid kelas manajemen.xlsx]Laporan</v>
      </c>
    </row>
  </sheetData>
  <sortState ref="B9:I22">
    <sortCondition ref="C9:C22"/>
  </sortState>
  <mergeCells count="10">
    <mergeCell ref="A38:A39"/>
    <mergeCell ref="B38:B39"/>
    <mergeCell ref="C38:C39"/>
    <mergeCell ref="D38:E38"/>
    <mergeCell ref="C1:I1"/>
    <mergeCell ref="C3:I3"/>
    <mergeCell ref="A5:I5"/>
    <mergeCell ref="A6:I6"/>
    <mergeCell ref="A23:G23"/>
    <mergeCell ref="C25:E25"/>
  </mergeCells>
  <pageMargins left="0.7" right="0.7" top="0.75" bottom="0.75" header="0.3" footer="0.3"/>
  <pageSetup paperSize="9" scale="90" orientation="landscape" horizontalDpi="4294967293" r:id="rId1"/>
  <headerFooter>
    <oddHeader>&amp;L&amp;"Arial,Regular"&amp;12Nomor Stambuk : NO STAMBUK&amp;R&amp;"Arial,Regular"&amp;12Ujian Tengah Semester</oddHeader>
    <oddFooter>&amp;RHalaman : &amp;P dari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List!A1:A14</xm:f>
          </x14:formula1>
          <xm:sqref>B9:B22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30"/>
  <sheetViews>
    <sheetView view="pageLayout" zoomScaleNormal="90" workbookViewId="0">
      <selection activeCell="N3" sqref="N3"/>
    </sheetView>
  </sheetViews>
  <sheetFormatPr defaultRowHeight="15"/>
  <cols>
    <col min="1" max="1" width="10.42578125" bestFit="1" customWidth="1"/>
  </cols>
  <sheetData>
    <row r="30" spans="1:1">
      <c r="A30" s="48" t="str">
        <f ca="1">CELL("filename")</f>
        <v>D:\materi aplikomp\[soal mid kelas manajemen.xlsx]Laporan</v>
      </c>
    </row>
  </sheetData>
  <pageMargins left="0.7" right="0.7" top="0.75" bottom="0.75" header="0.3" footer="0.3"/>
  <pageSetup paperSize="9" orientation="landscape" horizontalDpi="4294967293" r:id="rId1"/>
  <headerFooter>
    <oddHeader>&amp;L&amp;"Arial,Regular"&amp;12Nomor Stambuk : XXXXXXXX&amp;R&amp;"Arial,Regular"&amp;12Ujian Tengah Semester</oddHeader>
    <oddFooter>&amp;RHalaman : &amp;P dari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14"/>
  <sheetViews>
    <sheetView workbookViewId="0">
      <selection activeCell="F18" sqref="F18"/>
    </sheetView>
  </sheetViews>
  <sheetFormatPr defaultRowHeight="15"/>
  <cols>
    <col min="1" max="1" width="12.7109375" bestFit="1" customWidth="1"/>
  </cols>
  <sheetData>
    <row r="1" spans="1:1">
      <c r="A1" s="30" t="s">
        <v>16</v>
      </c>
    </row>
    <row r="2" spans="1:1">
      <c r="A2" s="30" t="s">
        <v>65</v>
      </c>
    </row>
    <row r="3" spans="1:1">
      <c r="A3" s="30" t="s">
        <v>19</v>
      </c>
    </row>
    <row r="4" spans="1:1">
      <c r="A4" s="30" t="s">
        <v>14</v>
      </c>
    </row>
    <row r="5" spans="1:1">
      <c r="A5" s="30" t="s">
        <v>18</v>
      </c>
    </row>
    <row r="6" spans="1:1">
      <c r="A6" s="30" t="s">
        <v>12</v>
      </c>
    </row>
    <row r="7" spans="1:1">
      <c r="A7" s="30" t="s">
        <v>67</v>
      </c>
    </row>
    <row r="8" spans="1:1">
      <c r="A8" s="30" t="s">
        <v>11</v>
      </c>
    </row>
    <row r="9" spans="1:1">
      <c r="A9" s="30" t="s">
        <v>66</v>
      </c>
    </row>
    <row r="10" spans="1:1">
      <c r="A10" s="30" t="s">
        <v>68</v>
      </c>
    </row>
    <row r="11" spans="1:1">
      <c r="A11" s="30" t="s">
        <v>17</v>
      </c>
    </row>
    <row r="12" spans="1:1">
      <c r="A12" s="30" t="s">
        <v>20</v>
      </c>
    </row>
    <row r="13" spans="1:1">
      <c r="A13" s="30" t="s">
        <v>13</v>
      </c>
    </row>
    <row r="14" spans="1:1">
      <c r="A14" s="30" t="s">
        <v>15</v>
      </c>
    </row>
  </sheetData>
  <sortState ref="A1:A14">
    <sortCondition ref="A1:A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Soal</vt:lpstr>
      <vt:lpstr>Laporan</vt:lpstr>
      <vt:lpstr>SORT</vt:lpstr>
      <vt:lpstr>Grafik</vt:lpstr>
      <vt:lpstr>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2015-05-01T22:36:00Z</cp:lastPrinted>
  <dcterms:created xsi:type="dcterms:W3CDTF">2014-10-08T12:12:08Z</dcterms:created>
  <dcterms:modified xsi:type="dcterms:W3CDTF">2016-08-02T10:36:39Z</dcterms:modified>
</cp:coreProperties>
</file>